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checkCompatibility="1" autoCompressPictures="0"/>
  <bookViews>
    <workbookView xWindow="0" yWindow="0" windowWidth="51200" windowHeight="26540" tabRatio="500"/>
  </bookViews>
  <sheets>
    <sheet name="Formular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7" i="3" l="1"/>
  <c r="K48" i="3"/>
  <c r="K46" i="3"/>
  <c r="K50" i="3"/>
  <c r="K14" i="3"/>
  <c r="K15" i="3"/>
  <c r="K10" i="3"/>
  <c r="K11" i="3"/>
  <c r="N18" i="3"/>
  <c r="C31" i="3"/>
</calcChain>
</file>

<file path=xl/sharedStrings.xml><?xml version="1.0" encoding="utf-8"?>
<sst xmlns="http://schemas.openxmlformats.org/spreadsheetml/2006/main" count="66" uniqueCount="65">
  <si>
    <t>Risikokriterium (Leitfrage)</t>
  </si>
  <si>
    <t>Risikoabstufung</t>
  </si>
  <si>
    <t>a1</t>
  </si>
  <si>
    <t>a2</t>
  </si>
  <si>
    <t>Abschaltzeit ?</t>
  </si>
  <si>
    <t>b2</t>
  </si>
  <si>
    <t>b1</t>
  </si>
  <si>
    <t>c</t>
  </si>
  <si>
    <t>d</t>
  </si>
  <si>
    <t>e</t>
  </si>
  <si>
    <t>Vorgeschaltete Schutzorgane ?</t>
  </si>
  <si>
    <t>f</t>
  </si>
  <si>
    <t>Art der Tätigkeit ?</t>
  </si>
  <si>
    <t>g</t>
  </si>
  <si>
    <t>Ergonomische Komponente ?</t>
  </si>
  <si>
    <t>h</t>
  </si>
  <si>
    <t>Beurteilung</t>
  </si>
  <si>
    <t>Total</t>
  </si>
  <si>
    <t>Arbeit zulässig ?</t>
  </si>
  <si>
    <t>Barrieren und
Bauart ?</t>
  </si>
  <si>
    <t>Bereich zum Ausfüllen</t>
  </si>
  <si>
    <t>Stufe 1: Schmelzsicherungen
Stufe 2: Lichtbogendetektion
Stufe 3: El.magn. Auslöser, herstellerkonform gewartet 
Stufe 4: Auslöser mit unklarer Charakteristik und Wartung</t>
  </si>
  <si>
    <t>Stufe 1: Kein Werkzeugeinsatz
Stufe 2: Isoliertes Handwerkzeug etc.
Stufe 3: Arbeitsmittel bis 2m, unisolierte Teile etc. 
Stufe 4: Arbeitsmittel &gt; 2m (Gerüste, Krane etc.)</t>
  </si>
  <si>
    <t>Risikoabschätzung an Arbeitsstellen mit elektrischen Gefährdungen</t>
  </si>
  <si>
    <r>
      <t xml:space="preserve">Stufe 1: Bis 1,5kA           Stufe 2: 1,5 bis 5kA;   
Stufe 3: 5-12,5kA           Stufe 4: 12,5 bis 25kA </t>
    </r>
    <r>
      <rPr>
        <b/>
        <sz val="14"/>
        <color theme="1"/>
        <rFont val="Calibri"/>
        <scheme val="minor"/>
      </rPr>
      <t>(Limite!</t>
    </r>
    <r>
      <rPr>
        <sz val="14"/>
        <color theme="1"/>
        <rFont val="Calibri"/>
        <scheme val="minor"/>
      </rPr>
      <t>)</t>
    </r>
  </si>
  <si>
    <r>
      <t>t</t>
    </r>
    <r>
      <rPr>
        <vertAlign val="subscript"/>
        <sz val="14"/>
        <color theme="1"/>
        <rFont val="Calibri"/>
        <scheme val="minor"/>
      </rPr>
      <t>A</t>
    </r>
    <r>
      <rPr>
        <sz val="14"/>
        <color theme="1"/>
        <rFont val="Calibri"/>
        <scheme val="minor"/>
      </rPr>
      <t xml:space="preserve"> bei 100% I</t>
    </r>
    <r>
      <rPr>
        <vertAlign val="subscript"/>
        <sz val="14"/>
        <color theme="1"/>
        <rFont val="Calibri"/>
        <scheme val="minor"/>
      </rPr>
      <t>k prosp</t>
    </r>
  </si>
  <si>
    <r>
      <t>t</t>
    </r>
    <r>
      <rPr>
        <vertAlign val="subscript"/>
        <sz val="14"/>
        <color theme="1"/>
        <rFont val="Calibri"/>
        <scheme val="minor"/>
      </rPr>
      <t>A</t>
    </r>
    <r>
      <rPr>
        <sz val="14"/>
        <color theme="1"/>
        <rFont val="Calibri"/>
        <scheme val="minor"/>
      </rPr>
      <t xml:space="preserve"> bei 50% I</t>
    </r>
    <r>
      <rPr>
        <vertAlign val="subscript"/>
        <sz val="14"/>
        <color theme="1"/>
        <rFont val="Calibri"/>
        <scheme val="minor"/>
      </rPr>
      <t>k prosp</t>
    </r>
  </si>
  <si>
    <r>
      <t>bei 100% I</t>
    </r>
    <r>
      <rPr>
        <vertAlign val="subscript"/>
        <sz val="14"/>
        <color theme="1"/>
        <rFont val="Calibri"/>
        <scheme val="minor"/>
      </rPr>
      <t>k prosp.</t>
    </r>
  </si>
  <si>
    <r>
      <t>bei 50% I</t>
    </r>
    <r>
      <rPr>
        <vertAlign val="subscript"/>
        <sz val="14"/>
        <color theme="1"/>
        <rFont val="Calibri"/>
        <scheme val="minor"/>
      </rPr>
      <t>k prosp</t>
    </r>
  </si>
  <si>
    <t>Abgrenzung der Rikostufen</t>
  </si>
  <si>
    <t>Kurzschluss-
Strom ?</t>
  </si>
  <si>
    <t>Summe c-h (alle Felder müssen korrekt ausgefüllt sein!)</t>
  </si>
  <si>
    <r>
      <t>Stufe 1: Bis 5ms                 Stufe 2: 5 bis 50ms;   
Stufe 3: 50 bis 500ms       Stufe 4: 0,5 bis 3s</t>
    </r>
    <r>
      <rPr>
        <b/>
        <sz val="14"/>
        <color theme="1"/>
        <rFont val="Calibri"/>
        <scheme val="minor"/>
      </rPr>
      <t xml:space="preserve"> (Limite)</t>
    </r>
  </si>
  <si>
    <t>Stufe 1: Sicherer Abstand / Abschrankung zu Annäherungszone
Stufe 2: Pufferzone wenn Abstand / Abschrankung nicht sicher
Stufe 3: In Annäherungszone (EN 50110) 
Stufe 3: In Gefahrenzone (EN 50110) / Am Spannung führenden Teil</t>
  </si>
  <si>
    <t>Stufe 1: Geschlossene, lichtbogenfeste Anlage 
Stufe 2: Geschl. Anlage, Normalbauweise, besondere Risken ausgeschlossen
Stufe 3: Geschlossene Anlage ohne Sicherheitsüberprüfung oder 
               geöffnete berührungssichere Anlage, mit genügenden Platzverh. 
Stufe 4: Geöffnete Anlage, enge Verhältnisse, blanke aktive Teile</t>
  </si>
  <si>
    <t>Stufe 2: "Zweifinger-Arbeiten" - Leichtes Bewegen von Teilen
Stufe 3: "Einhand-Arbeiten" - Eingriff mit kleinem Kraftaufwand
Stufe 4: Eingriff mit Körpereinsatz / bedeutendem Kraftaufwand</t>
  </si>
  <si>
    <r>
      <rPr>
        <b/>
        <sz val="14"/>
        <color theme="1"/>
        <rFont val="Calibri"/>
        <scheme val="minor"/>
      </rPr>
      <t>Excel-Eingabe Auslösezeit bei 50% Kurzschlussstrom</t>
    </r>
    <r>
      <rPr>
        <sz val="14"/>
        <color theme="1"/>
        <rFont val="Calibri"/>
        <scheme val="minor"/>
      </rPr>
      <t>, in s</t>
    </r>
  </si>
  <si>
    <r>
      <rPr>
        <b/>
        <sz val="14"/>
        <color theme="1"/>
        <rFont val="Calibri"/>
        <scheme val="minor"/>
      </rPr>
      <t>Excel-Eingabe Auslösezeit bei 100% Kurzschlussstrom</t>
    </r>
    <r>
      <rPr>
        <sz val="14"/>
        <color theme="1"/>
        <rFont val="Calibri"/>
        <scheme val="minor"/>
      </rPr>
      <t xml:space="preserve">, in s </t>
    </r>
  </si>
  <si>
    <r>
      <rPr>
        <b/>
        <sz val="14"/>
        <color theme="1"/>
        <rFont val="Calibri"/>
        <scheme val="minor"/>
      </rPr>
      <t>Excel-Eingabe Kurzschlussstrom</t>
    </r>
    <r>
      <rPr>
        <sz val="14"/>
        <color theme="1"/>
        <rFont val="Calibri"/>
        <scheme val="minor"/>
      </rPr>
      <t xml:space="preserve"> in kA</t>
    </r>
  </si>
  <si>
    <t>Arbeitssituation: Unten stehende Eingabe-Regeln beachten</t>
  </si>
  <si>
    <t>Ergebnis muss kleiner sein als 126</t>
  </si>
  <si>
    <t>Ja / Nein?</t>
  </si>
  <si>
    <t>Nein</t>
  </si>
  <si>
    <t>Ja</t>
  </si>
  <si>
    <t>PSA-Stufe</t>
  </si>
  <si>
    <t>Wenn Ja: Welche Stufe ?</t>
  </si>
  <si>
    <t xml:space="preserve">Eingabe-Regeln: </t>
  </si>
  <si>
    <t>Arbeitsstelle: ..............................................................................................................................................................................</t>
  </si>
  <si>
    <t>Wichtig: Leitfaden und technischen Anhang beachten! Im Zweifelsfall höhere / höchste Risikostufe wählen oder Spezialisten beiziehen!</t>
  </si>
  <si>
    <r>
      <t xml:space="preserve">21
</t>
    </r>
    <r>
      <rPr>
        <sz val="14"/>
        <color theme="1"/>
        <rFont val="Zapf Dingbats"/>
      </rPr>
      <t>★</t>
    </r>
  </si>
  <si>
    <r>
      <t xml:space="preserve">19
</t>
    </r>
    <r>
      <rPr>
        <sz val="14"/>
        <color theme="1"/>
        <rFont val="Zapf Dingbats"/>
      </rPr>
      <t>★</t>
    </r>
  </si>
  <si>
    <r>
      <t xml:space="preserve">25
</t>
    </r>
    <r>
      <rPr>
        <sz val="14"/>
        <color theme="1"/>
        <rFont val="Zapf Dingbats"/>
      </rPr>
      <t>★★</t>
    </r>
  </si>
  <si>
    <r>
      <t xml:space="preserve">28
</t>
    </r>
    <r>
      <rPr>
        <sz val="14"/>
        <color theme="1"/>
        <rFont val="Zapf Dingbats"/>
      </rPr>
      <t>★★</t>
    </r>
  </si>
  <si>
    <t xml:space="preserve">Durchströmungs-PSA anzuwenden? </t>
  </si>
  <si>
    <t>Störlichtbogen-PSA anzuwenden?</t>
  </si>
  <si>
    <r>
      <t xml:space="preserve">Berücksichtigen falls Felder mit </t>
    </r>
    <r>
      <rPr>
        <sz val="14"/>
        <color theme="1"/>
        <rFont val="Zapf Dingbats"/>
      </rPr>
      <t>★</t>
    </r>
    <r>
      <rPr>
        <sz val="14"/>
        <color theme="1"/>
        <rFont val="Calibri"/>
        <scheme val="minor"/>
      </rPr>
      <t>- Symbol benutzt sind</t>
    </r>
  </si>
  <si>
    <r>
      <rPr>
        <b/>
        <sz val="14"/>
        <color theme="1"/>
        <rFont val="Calibri"/>
        <scheme val="minor"/>
      </rPr>
      <t>Zwischenresultat</t>
    </r>
    <r>
      <rPr>
        <sz val="14"/>
        <color theme="1"/>
        <rFont val="Calibri"/>
        <scheme val="minor"/>
      </rPr>
      <t>: Grösserer Wert von a1+b1 oder a2+b2 (Summe)</t>
    </r>
  </si>
  <si>
    <t>Abstand ?</t>
  </si>
  <si>
    <t xml:space="preserve">  3)  d3 und d4 erfordern je e4
  </t>
  </si>
  <si>
    <t xml:space="preserve">  1)  Ziehen von NHS erfordert g4 + h&gt;1
  4)  d4 erfordert g4 + h&gt;1</t>
  </si>
  <si>
    <t>Datum, Unterschrift (Arbeitsverantwortliche) ...................................................................................................................................................................</t>
  </si>
  <si>
    <t xml:space="preserve"> 2)  g &lt;= h ist unzulässig, ausser h4 + g4
 5)  d&lt;3 nicht zulässig wenn (e4 +h&gt;1) oder (e4 +g&gt;2)</t>
  </si>
  <si>
    <t>Option: Abzug wenn Schutzausrüstung die Anforderungen der SN-EN 61482 übertrifft (siehe techn. Anhang, 6.3, höchstens -4 Pkte)</t>
  </si>
  <si>
    <t>Option: Reduktion Distanz zum Gefahrenherd grösser als Sicherheitsabstand (d1; siehe techn. Anhang, 6.3)</t>
  </si>
  <si>
    <t>PSA-Stufen:      Bis 80 = Minimal-Schutz gem. 1.4          81-105 = Stufe 1          106-118 = Stufe 2           119-125 = Stufe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</si>
</sst>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vertAlign val="subscript"/>
      <sz val="14"/>
      <color theme="1"/>
      <name val="Calibri"/>
      <scheme val="minor"/>
    </font>
    <font>
      <sz val="14"/>
      <color rgb="FFFF0000"/>
      <name val="Calibri"/>
      <scheme val="minor"/>
    </font>
    <font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rgb="FFFF0000"/>
      <name val="Calibri"/>
      <scheme val="minor"/>
    </font>
    <font>
      <i/>
      <sz val="15"/>
      <color rgb="FFFF0000"/>
      <name val="Calibri"/>
      <scheme val="minor"/>
    </font>
    <font>
      <sz val="14"/>
      <color theme="1"/>
      <name val="Zapf Dingbats"/>
    </font>
    <font>
      <i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" fontId="5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quotePrefix="1" applyAlignment="1">
      <alignment vertical="top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6" fillId="0" borderId="8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23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Standard" xfId="0" builtinId="0"/>
  </cellStyles>
  <dxfs count="5"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9" tint="0.39997558519241921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9"/>
  <sheetViews>
    <sheetView tabSelected="1" topLeftCell="A2" zoomScale="95" zoomScaleNormal="95" zoomScalePageLayoutView="95" workbookViewId="0">
      <selection activeCell="K11" sqref="K11"/>
    </sheetView>
  </sheetViews>
  <sheetFormatPr baseColWidth="10" defaultColWidth="10.83203125" defaultRowHeight="15" x14ac:dyDescent="0"/>
  <cols>
    <col min="1" max="1" width="1.5" style="1" customWidth="1"/>
    <col min="2" max="2" width="20.83203125" style="1" customWidth="1"/>
    <col min="3" max="6" width="5.5" style="1" customWidth="1"/>
    <col min="7" max="7" width="53.33203125" style="1" customWidth="1"/>
    <col min="8" max="8" width="19.6640625" style="1" customWidth="1"/>
    <col min="9" max="9" width="1.83203125" style="1" customWidth="1"/>
    <col min="10" max="10" width="0.83203125" style="1" customWidth="1"/>
    <col min="11" max="11" width="9.33203125" style="1" customWidth="1"/>
    <col min="12" max="12" width="0.5" style="1" customWidth="1"/>
    <col min="13" max="13" width="2.33203125" style="1" customWidth="1"/>
    <col min="14" max="14" width="8.33203125" style="1" customWidth="1"/>
    <col min="15" max="15" width="0.6640625" style="1" customWidth="1"/>
    <col min="16" max="16384" width="10.83203125" style="1"/>
  </cols>
  <sheetData>
    <row r="1" spans="1:15" ht="25">
      <c r="A1" s="18" t="s">
        <v>23</v>
      </c>
    </row>
    <row r="2" spans="1:15" ht="2" customHeight="1"/>
    <row r="3" spans="1:15" s="5" customFormat="1" ht="20">
      <c r="A3" s="52" t="s">
        <v>48</v>
      </c>
      <c r="B3" s="51"/>
    </row>
    <row r="4" spans="1:15" s="35" customFormat="1" ht="2" customHeight="1"/>
    <row r="5" spans="1:15" s="39" customFormat="1" ht="35" customHeight="1">
      <c r="A5" s="37" t="s">
        <v>47</v>
      </c>
      <c r="B5" s="38"/>
    </row>
    <row r="6" spans="1:15" s="35" customFormat="1" ht="6" customHeight="1"/>
    <row r="7" spans="1:15" ht="22" customHeight="1">
      <c r="B7" s="84" t="s">
        <v>0</v>
      </c>
      <c r="C7" s="85" t="s">
        <v>1</v>
      </c>
      <c r="D7" s="85"/>
      <c r="E7" s="85"/>
      <c r="F7" s="85"/>
      <c r="G7" s="84" t="s">
        <v>29</v>
      </c>
      <c r="H7" s="84"/>
      <c r="I7" s="9"/>
      <c r="J7" s="78" t="s">
        <v>20</v>
      </c>
      <c r="K7" s="79"/>
      <c r="L7" s="79"/>
      <c r="M7" s="79"/>
      <c r="N7" s="79"/>
      <c r="O7" s="80"/>
    </row>
    <row r="8" spans="1:15" ht="25" customHeight="1">
      <c r="B8" s="84"/>
      <c r="C8" s="34">
        <v>1</v>
      </c>
      <c r="D8" s="34">
        <v>2</v>
      </c>
      <c r="E8" s="34">
        <v>3</v>
      </c>
      <c r="F8" s="34">
        <v>4</v>
      </c>
      <c r="G8" s="84"/>
      <c r="H8" s="84"/>
      <c r="I8" s="9"/>
      <c r="J8" s="81"/>
      <c r="K8" s="82"/>
      <c r="L8" s="82"/>
      <c r="M8" s="82"/>
      <c r="N8" s="82"/>
      <c r="O8" s="83"/>
    </row>
    <row r="9" spans="1:15" ht="6" customHeight="1">
      <c r="J9" s="10"/>
      <c r="K9" s="4"/>
      <c r="L9" s="4"/>
      <c r="M9" s="4"/>
      <c r="N9" s="4"/>
      <c r="O9" s="11"/>
    </row>
    <row r="10" spans="1:15" ht="29" customHeight="1">
      <c r="B10" s="63" t="s">
        <v>30</v>
      </c>
      <c r="C10" s="64">
        <v>0</v>
      </c>
      <c r="D10" s="64">
        <v>12</v>
      </c>
      <c r="E10" s="68">
        <v>20</v>
      </c>
      <c r="F10" s="64">
        <v>27</v>
      </c>
      <c r="G10" s="70" t="s">
        <v>24</v>
      </c>
      <c r="H10" s="8" t="s">
        <v>27</v>
      </c>
      <c r="I10" s="9"/>
      <c r="J10" s="21"/>
      <c r="K10" s="22" t="str">
        <f>IF(ISBLANK(H12),"",IF(H12&gt;25,"Ik&gt;25kA",IF(H12&lt;1.5,0,LN(POWER(H12,2.4)/POWER(1.5,2.4)))*4))</f>
        <v/>
      </c>
      <c r="L10" s="23"/>
      <c r="M10" s="24" t="s">
        <v>2</v>
      </c>
      <c r="N10" s="9"/>
      <c r="O10" s="11"/>
    </row>
    <row r="11" spans="1:15" ht="29" customHeight="1">
      <c r="B11" s="63"/>
      <c r="C11" s="62"/>
      <c r="D11" s="62"/>
      <c r="E11" s="69"/>
      <c r="F11" s="62"/>
      <c r="G11" s="71"/>
      <c r="H11" s="8" t="s">
        <v>28</v>
      </c>
      <c r="I11" s="9"/>
      <c r="J11" s="21"/>
      <c r="K11" s="22" t="str">
        <f>IF(ISBLANK(H12),"",IF(H12&gt;25,"Ik&gt;25kA",IF(H12&lt;3,0,LN(POWER(H12/2,2.4)/(POWER(1.5,2.4)))*4)))</f>
        <v/>
      </c>
      <c r="L11" s="23"/>
      <c r="M11" s="24" t="s">
        <v>3</v>
      </c>
      <c r="N11" s="9"/>
      <c r="O11" s="11"/>
    </row>
    <row r="12" spans="1:15" ht="29" customHeight="1">
      <c r="B12" s="63"/>
      <c r="C12" s="86" t="s">
        <v>38</v>
      </c>
      <c r="D12" s="87"/>
      <c r="E12" s="87"/>
      <c r="F12" s="87"/>
      <c r="G12" s="88"/>
      <c r="H12" s="25"/>
      <c r="I12" s="26"/>
      <c r="J12" s="27"/>
      <c r="K12" s="28"/>
      <c r="L12" s="23"/>
      <c r="M12" s="24"/>
      <c r="N12" s="9"/>
      <c r="O12" s="11"/>
    </row>
    <row r="13" spans="1:15" s="2" customFormat="1" ht="6" customHeight="1">
      <c r="C13" s="5"/>
      <c r="D13" s="5"/>
      <c r="E13" s="5"/>
      <c r="F13" s="5"/>
      <c r="G13" s="5"/>
      <c r="H13" s="5"/>
      <c r="I13" s="5"/>
      <c r="J13" s="21"/>
      <c r="K13" s="9"/>
      <c r="L13" s="9"/>
      <c r="M13" s="9"/>
      <c r="N13" s="9"/>
      <c r="O13" s="11"/>
    </row>
    <row r="14" spans="1:15" ht="29" customHeight="1">
      <c r="B14" s="63" t="s">
        <v>4</v>
      </c>
      <c r="C14" s="64">
        <v>0</v>
      </c>
      <c r="D14" s="64">
        <v>9</v>
      </c>
      <c r="E14" s="64">
        <v>18</v>
      </c>
      <c r="F14" s="68">
        <v>26</v>
      </c>
      <c r="G14" s="70" t="s">
        <v>32</v>
      </c>
      <c r="H14" s="8" t="s">
        <v>25</v>
      </c>
      <c r="I14" s="9"/>
      <c r="J14" s="21"/>
      <c r="K14" s="22" t="str">
        <f>IF(ISBLANK(H16),"",IF(H16&gt;1,"tA&gt;1s",IF(H16&lt;0.005,0,LN(H16/0.005)*4)))</f>
        <v/>
      </c>
      <c r="L14" s="23"/>
      <c r="M14" s="24" t="s">
        <v>6</v>
      </c>
      <c r="N14" s="9"/>
      <c r="O14" s="11"/>
    </row>
    <row r="15" spans="1:15" ht="29" customHeight="1">
      <c r="B15" s="63"/>
      <c r="C15" s="62"/>
      <c r="D15" s="62"/>
      <c r="E15" s="62"/>
      <c r="F15" s="69"/>
      <c r="G15" s="71"/>
      <c r="H15" s="8" t="s">
        <v>26</v>
      </c>
      <c r="I15" s="9"/>
      <c r="J15" s="21"/>
      <c r="K15" s="22" t="str">
        <f>IF(ISBLANK(H16),"",IF(ISBLANK(H17),"",IF(H17/H16&lt;=1,"?",IF(H17&lt;0.005,0,IF(H17&gt;3,"tA&gt;3s",IF(H17&lt;0.005,"",LN(H17/0.005)*4))))))</f>
        <v/>
      </c>
      <c r="L15" s="23"/>
      <c r="M15" s="24" t="s">
        <v>5</v>
      </c>
      <c r="N15" s="9"/>
      <c r="O15" s="11"/>
    </row>
    <row r="16" spans="1:15" ht="28" customHeight="1">
      <c r="B16" s="63"/>
      <c r="C16" s="67" t="s">
        <v>37</v>
      </c>
      <c r="D16" s="67"/>
      <c r="E16" s="67"/>
      <c r="F16" s="67"/>
      <c r="G16" s="67"/>
      <c r="H16" s="29"/>
      <c r="I16" s="30"/>
      <c r="J16" s="31"/>
      <c r="K16" s="9"/>
      <c r="L16" s="9"/>
      <c r="M16" s="32"/>
      <c r="N16" s="9"/>
      <c r="O16" s="11"/>
    </row>
    <row r="17" spans="2:18" ht="33" customHeight="1">
      <c r="B17" s="63"/>
      <c r="C17" s="67" t="s">
        <v>36</v>
      </c>
      <c r="D17" s="67"/>
      <c r="E17" s="67"/>
      <c r="F17" s="67"/>
      <c r="G17" s="67"/>
      <c r="H17" s="29"/>
      <c r="I17" s="30"/>
      <c r="J17" s="31"/>
      <c r="K17" s="9"/>
      <c r="L17" s="9"/>
      <c r="M17" s="32"/>
      <c r="N17" s="9"/>
      <c r="O17" s="11"/>
    </row>
    <row r="18" spans="2:18" s="2" customFormat="1" ht="6" customHeight="1">
      <c r="C18" s="5"/>
      <c r="D18" s="5"/>
      <c r="E18" s="5"/>
      <c r="F18" s="5"/>
      <c r="G18" s="5"/>
      <c r="H18" s="5"/>
      <c r="I18" s="5"/>
      <c r="J18" s="21"/>
      <c r="K18" s="9"/>
      <c r="L18" s="9"/>
      <c r="M18" s="9"/>
      <c r="N18" s="75" t="str">
        <f>IF(ISBLANK(H12),"",IF(ISBLANK(H16),"",IF(ISBLANK(H17),"",IF((K10+K14)&gt;(K11+K15),K10+K14,K11+K15))))</f>
        <v/>
      </c>
      <c r="O18" s="11"/>
    </row>
    <row r="19" spans="2:18" ht="22" customHeight="1">
      <c r="B19" s="6"/>
      <c r="C19" s="5"/>
      <c r="D19" s="5"/>
      <c r="E19" s="5"/>
      <c r="F19" s="5"/>
      <c r="G19" s="74" t="s">
        <v>56</v>
      </c>
      <c r="H19" s="74"/>
      <c r="I19" s="6"/>
      <c r="J19" s="21"/>
      <c r="K19" s="9"/>
      <c r="L19" s="9"/>
      <c r="M19" s="9" t="s">
        <v>7</v>
      </c>
      <c r="N19" s="76"/>
      <c r="O19" s="11"/>
      <c r="Q19" s="3"/>
    </row>
    <row r="20" spans="2:18" s="35" customFormat="1" ht="19" customHeight="1">
      <c r="B20" s="48" t="s">
        <v>39</v>
      </c>
      <c r="C20" s="5"/>
      <c r="D20" s="5"/>
      <c r="E20" s="5"/>
      <c r="F20" s="5"/>
      <c r="G20" s="47"/>
      <c r="H20" s="47"/>
      <c r="I20" s="47"/>
      <c r="J20" s="21"/>
      <c r="K20" s="9"/>
      <c r="L20" s="9"/>
      <c r="M20" s="9"/>
      <c r="N20" s="49"/>
      <c r="O20" s="11"/>
      <c r="Q20" s="3"/>
    </row>
    <row r="21" spans="2:18" s="2" customFormat="1" ht="6" customHeight="1">
      <c r="C21" s="5"/>
      <c r="D21" s="5"/>
      <c r="E21" s="5"/>
      <c r="F21" s="5"/>
      <c r="G21" s="5"/>
      <c r="H21" s="5"/>
      <c r="I21" s="5"/>
      <c r="J21" s="21"/>
      <c r="K21" s="9"/>
      <c r="L21" s="9"/>
      <c r="M21" s="9"/>
      <c r="N21" s="9"/>
      <c r="O21" s="11"/>
    </row>
    <row r="22" spans="2:18" ht="36" customHeight="1">
      <c r="B22" s="63" t="s">
        <v>57</v>
      </c>
      <c r="C22" s="64">
        <v>0</v>
      </c>
      <c r="D22" s="64">
        <v>12</v>
      </c>
      <c r="E22" s="64" t="s">
        <v>49</v>
      </c>
      <c r="F22" s="64" t="s">
        <v>52</v>
      </c>
      <c r="G22" s="65" t="s">
        <v>33</v>
      </c>
      <c r="H22" s="65"/>
      <c r="I22" s="9"/>
      <c r="J22" s="21"/>
      <c r="K22" s="9"/>
      <c r="L22" s="9"/>
      <c r="M22" s="77" t="s">
        <v>8</v>
      </c>
      <c r="N22" s="61"/>
      <c r="O22" s="11"/>
      <c r="R22" s="41"/>
    </row>
    <row r="23" spans="2:18" ht="36" customHeight="1">
      <c r="B23" s="63"/>
      <c r="C23" s="62"/>
      <c r="D23" s="62"/>
      <c r="E23" s="62"/>
      <c r="F23" s="62"/>
      <c r="G23" s="65"/>
      <c r="H23" s="65"/>
      <c r="I23" s="9"/>
      <c r="J23" s="21"/>
      <c r="K23" s="9"/>
      <c r="L23" s="9"/>
      <c r="M23" s="77"/>
      <c r="N23" s="62"/>
      <c r="O23" s="11"/>
    </row>
    <row r="24" spans="2:18" s="2" customFormat="1" ht="6" customHeight="1">
      <c r="C24" s="5"/>
      <c r="D24" s="5"/>
      <c r="E24" s="5"/>
      <c r="F24" s="5"/>
      <c r="G24" s="5"/>
      <c r="H24" s="5"/>
      <c r="I24" s="5"/>
      <c r="J24" s="21"/>
      <c r="K24" s="9"/>
      <c r="L24" s="9"/>
      <c r="M24" s="9"/>
      <c r="N24" s="40"/>
      <c r="O24" s="11"/>
    </row>
    <row r="25" spans="2:18" ht="46" customHeight="1">
      <c r="B25" s="63" t="s">
        <v>19</v>
      </c>
      <c r="C25" s="64">
        <v>0</v>
      </c>
      <c r="D25" s="64">
        <v>8</v>
      </c>
      <c r="E25" s="64" t="s">
        <v>50</v>
      </c>
      <c r="F25" s="64" t="s">
        <v>51</v>
      </c>
      <c r="G25" s="65" t="s">
        <v>34</v>
      </c>
      <c r="H25" s="65"/>
      <c r="I25" s="9"/>
      <c r="J25" s="21"/>
      <c r="K25" s="9"/>
      <c r="L25" s="9"/>
      <c r="M25" s="60" t="s">
        <v>9</v>
      </c>
      <c r="N25" s="61"/>
      <c r="O25" s="11"/>
    </row>
    <row r="26" spans="2:18" ht="46" customHeight="1">
      <c r="B26" s="63"/>
      <c r="C26" s="62"/>
      <c r="D26" s="62"/>
      <c r="E26" s="62"/>
      <c r="F26" s="62"/>
      <c r="G26" s="65"/>
      <c r="H26" s="65"/>
      <c r="I26" s="9"/>
      <c r="J26" s="21"/>
      <c r="K26" s="9"/>
      <c r="L26" s="9"/>
      <c r="M26" s="60"/>
      <c r="N26" s="62"/>
      <c r="O26" s="11"/>
    </row>
    <row r="27" spans="2:18" s="2" customFormat="1" ht="6" customHeight="1">
      <c r="C27" s="5"/>
      <c r="D27" s="5"/>
      <c r="E27" s="5"/>
      <c r="F27" s="5"/>
      <c r="G27" s="5"/>
      <c r="H27" s="5"/>
      <c r="I27" s="5"/>
      <c r="J27" s="21"/>
      <c r="K27" s="9"/>
      <c r="L27" s="9"/>
      <c r="M27" s="9"/>
      <c r="N27" s="40"/>
      <c r="O27" s="11"/>
    </row>
    <row r="28" spans="2:18" ht="36" customHeight="1">
      <c r="B28" s="63" t="s">
        <v>10</v>
      </c>
      <c r="C28" s="64">
        <v>5</v>
      </c>
      <c r="D28" s="64">
        <v>7</v>
      </c>
      <c r="E28" s="64">
        <v>10</v>
      </c>
      <c r="F28" s="64">
        <v>17</v>
      </c>
      <c r="G28" s="65" t="s">
        <v>21</v>
      </c>
      <c r="H28" s="65"/>
      <c r="I28" s="9"/>
      <c r="J28" s="21"/>
      <c r="K28" s="9"/>
      <c r="L28" s="9"/>
      <c r="M28" s="60" t="s">
        <v>11</v>
      </c>
      <c r="N28" s="61"/>
      <c r="O28" s="11"/>
    </row>
    <row r="29" spans="2:18" ht="36" customHeight="1">
      <c r="B29" s="63"/>
      <c r="C29" s="62"/>
      <c r="D29" s="62"/>
      <c r="E29" s="62"/>
      <c r="F29" s="62"/>
      <c r="G29" s="65"/>
      <c r="H29" s="65"/>
      <c r="I29" s="9"/>
      <c r="J29" s="21"/>
      <c r="K29" s="9"/>
      <c r="L29" s="9"/>
      <c r="M29" s="60"/>
      <c r="N29" s="62"/>
      <c r="O29" s="11"/>
    </row>
    <row r="30" spans="2:18" s="2" customFormat="1" ht="6" customHeight="1">
      <c r="C30" s="5"/>
      <c r="D30" s="5"/>
      <c r="E30" s="5"/>
      <c r="F30" s="5"/>
      <c r="G30" s="5"/>
      <c r="H30" s="5"/>
      <c r="I30" s="5"/>
      <c r="J30" s="21"/>
      <c r="K30" s="9"/>
      <c r="L30" s="9"/>
      <c r="M30" s="9"/>
      <c r="N30" s="40"/>
      <c r="O30" s="11"/>
    </row>
    <row r="31" spans="2:18" ht="27" customHeight="1">
      <c r="B31" s="63" t="s">
        <v>12</v>
      </c>
      <c r="C31" s="72" t="e">
        <f>#REF!</f>
        <v>#REF!</v>
      </c>
      <c r="D31" s="64">
        <v>11</v>
      </c>
      <c r="E31" s="64">
        <v>16</v>
      </c>
      <c r="F31" s="64">
        <v>24</v>
      </c>
      <c r="G31" s="65" t="s">
        <v>35</v>
      </c>
      <c r="H31" s="65"/>
      <c r="I31" s="9"/>
      <c r="J31" s="21"/>
      <c r="K31" s="9"/>
      <c r="L31" s="9"/>
      <c r="M31" s="60" t="s">
        <v>13</v>
      </c>
      <c r="N31" s="61"/>
      <c r="O31" s="11"/>
    </row>
    <row r="32" spans="2:18" ht="27" customHeight="1">
      <c r="B32" s="63"/>
      <c r="C32" s="73"/>
      <c r="D32" s="62"/>
      <c r="E32" s="62"/>
      <c r="F32" s="62"/>
      <c r="G32" s="65"/>
      <c r="H32" s="65"/>
      <c r="I32" s="9"/>
      <c r="J32" s="21"/>
      <c r="K32" s="9"/>
      <c r="L32" s="9"/>
      <c r="M32" s="60"/>
      <c r="N32" s="62"/>
      <c r="O32" s="11"/>
    </row>
    <row r="33" spans="2:16" s="2" customFormat="1" ht="6" customHeight="1">
      <c r="C33" s="5"/>
      <c r="D33" s="5"/>
      <c r="E33" s="5"/>
      <c r="F33" s="5"/>
      <c r="G33" s="5"/>
      <c r="H33" s="5"/>
      <c r="I33" s="5"/>
      <c r="J33" s="21"/>
      <c r="K33" s="9"/>
      <c r="L33" s="9"/>
      <c r="M33" s="9"/>
      <c r="N33" s="40"/>
      <c r="O33" s="11"/>
    </row>
    <row r="34" spans="2:16" ht="36" customHeight="1">
      <c r="B34" s="63" t="s">
        <v>14</v>
      </c>
      <c r="C34" s="64">
        <v>0</v>
      </c>
      <c r="D34" s="64">
        <v>6</v>
      </c>
      <c r="E34" s="64">
        <v>11</v>
      </c>
      <c r="F34" s="64">
        <v>14</v>
      </c>
      <c r="G34" s="65" t="s">
        <v>22</v>
      </c>
      <c r="H34" s="65"/>
      <c r="I34" s="9"/>
      <c r="J34" s="21"/>
      <c r="K34" s="9"/>
      <c r="L34" s="9"/>
      <c r="M34" s="60" t="s">
        <v>15</v>
      </c>
      <c r="N34" s="61"/>
      <c r="O34" s="11"/>
    </row>
    <row r="35" spans="2:16" ht="36" customHeight="1">
      <c r="B35" s="63"/>
      <c r="C35" s="62"/>
      <c r="D35" s="62"/>
      <c r="E35" s="62"/>
      <c r="F35" s="62"/>
      <c r="G35" s="65"/>
      <c r="H35" s="65"/>
      <c r="I35" s="9"/>
      <c r="J35" s="21"/>
      <c r="K35" s="9"/>
      <c r="L35" s="9"/>
      <c r="M35" s="60"/>
      <c r="N35" s="62"/>
      <c r="O35" s="11"/>
    </row>
    <row r="36" spans="2:16" s="2" customFormat="1" ht="6" customHeight="1" thickBot="1">
      <c r="C36" s="5"/>
      <c r="D36" s="5"/>
      <c r="E36" s="5"/>
      <c r="F36" s="5"/>
      <c r="G36" s="5"/>
      <c r="H36" s="5"/>
      <c r="I36" s="5"/>
      <c r="J36" s="21"/>
      <c r="K36" s="9"/>
      <c r="L36" s="9"/>
      <c r="M36" s="9"/>
      <c r="N36" s="9"/>
      <c r="O36" s="11"/>
    </row>
    <row r="37" spans="2:16" ht="35" customHeight="1" thickBot="1">
      <c r="B37" s="6"/>
      <c r="C37" s="5"/>
      <c r="D37" s="5"/>
      <c r="E37" s="5"/>
      <c r="F37" s="5"/>
      <c r="G37" s="66" t="s">
        <v>31</v>
      </c>
      <c r="H37" s="66"/>
      <c r="I37" s="6"/>
      <c r="J37" s="33"/>
      <c r="K37" s="19" t="s">
        <v>17</v>
      </c>
      <c r="L37" s="32"/>
      <c r="M37" s="9"/>
      <c r="N37" s="36">
        <f>SUM(N18:N36)</f>
        <v>0</v>
      </c>
      <c r="O37" s="11"/>
    </row>
    <row r="38" spans="2:16" ht="4" customHeight="1">
      <c r="B38" s="6"/>
      <c r="J38" s="10"/>
      <c r="K38" s="4"/>
      <c r="L38" s="4"/>
      <c r="M38" s="4"/>
      <c r="N38" s="4"/>
      <c r="O38" s="11"/>
    </row>
    <row r="39" spans="2:16" ht="6" customHeight="1">
      <c r="B39" s="6"/>
      <c r="J39" s="15"/>
      <c r="K39" s="15"/>
      <c r="L39" s="15"/>
      <c r="M39" s="15"/>
      <c r="N39" s="15"/>
      <c r="O39" s="15"/>
    </row>
    <row r="40" spans="2:16" s="35" customFormat="1" ht="30" customHeight="1">
      <c r="B40" s="44" t="s">
        <v>62</v>
      </c>
      <c r="C40" s="5"/>
      <c r="D40" s="5"/>
      <c r="E40" s="5"/>
      <c r="F40" s="5"/>
      <c r="G40" s="5"/>
      <c r="H40" s="5"/>
      <c r="I40" s="9"/>
      <c r="J40" s="9"/>
      <c r="K40" s="9"/>
      <c r="L40" s="9"/>
      <c r="M40" s="9"/>
      <c r="N40" s="43"/>
      <c r="O40" s="4"/>
      <c r="P40" s="4"/>
    </row>
    <row r="41" spans="2:16" s="35" customFormat="1" ht="7" customHeight="1">
      <c r="B41" s="42"/>
      <c r="J41" s="4"/>
      <c r="K41" s="4"/>
      <c r="L41" s="4"/>
      <c r="M41" s="4"/>
      <c r="N41" s="4"/>
      <c r="O41" s="4"/>
    </row>
    <row r="42" spans="2:16" s="35" customFormat="1" ht="29" customHeight="1">
      <c r="B42" s="44" t="s">
        <v>63</v>
      </c>
      <c r="C42" s="5"/>
      <c r="D42" s="5"/>
      <c r="E42" s="5"/>
      <c r="F42" s="5"/>
      <c r="G42" s="5"/>
      <c r="H42" s="5"/>
      <c r="I42" s="9"/>
      <c r="J42" s="9"/>
      <c r="K42" s="9"/>
      <c r="L42" s="9"/>
      <c r="M42" s="9"/>
      <c r="N42" s="43"/>
      <c r="O42" s="4"/>
      <c r="P42" s="4"/>
    </row>
    <row r="43" spans="2:16" s="35" customFormat="1" ht="4" customHeight="1">
      <c r="B43" s="42"/>
      <c r="J43" s="4"/>
      <c r="K43" s="4"/>
      <c r="L43" s="4"/>
      <c r="M43" s="4"/>
      <c r="N43" s="4"/>
      <c r="O43" s="4"/>
    </row>
    <row r="44" spans="2:16" ht="19" customHeight="1">
      <c r="B44" s="20" t="s">
        <v>16</v>
      </c>
    </row>
    <row r="45" spans="2:16" ht="4" customHeight="1">
      <c r="B45" s="7"/>
      <c r="J45" s="16"/>
      <c r="K45" s="15"/>
      <c r="L45" s="15"/>
      <c r="M45" s="15"/>
      <c r="N45" s="15"/>
      <c r="O45" s="17"/>
    </row>
    <row r="46" spans="2:16" ht="38" customHeight="1">
      <c r="B46" s="6" t="s">
        <v>18</v>
      </c>
      <c r="C46" s="5"/>
      <c r="D46" s="5"/>
      <c r="E46" s="5"/>
      <c r="F46" s="5"/>
      <c r="G46" s="45" t="s">
        <v>40</v>
      </c>
      <c r="H46" s="45"/>
      <c r="I46" s="5"/>
      <c r="J46" s="21"/>
      <c r="K46" s="46" t="str">
        <f>IF(SUM(N37:N42)&lt;125.5,"","STOPP !")</f>
        <v/>
      </c>
      <c r="L46" s="9"/>
      <c r="M46" s="9"/>
      <c r="N46" s="40" t="s">
        <v>41</v>
      </c>
      <c r="O46" s="11"/>
    </row>
    <row r="47" spans="2:16" s="2" customFormat="1" ht="6" customHeight="1">
      <c r="B47" s="5"/>
      <c r="C47" s="5"/>
      <c r="D47" s="5"/>
      <c r="E47" s="5"/>
      <c r="F47" s="5"/>
      <c r="G47" s="45"/>
      <c r="H47" s="45"/>
      <c r="I47" s="5"/>
      <c r="J47" s="21"/>
      <c r="K47" s="9"/>
      <c r="L47" s="9"/>
      <c r="M47" s="9"/>
      <c r="N47" s="9"/>
      <c r="O47" s="11"/>
    </row>
    <row r="48" spans="2:16" ht="36" customHeight="1">
      <c r="B48" s="47" t="s">
        <v>54</v>
      </c>
      <c r="C48" s="46" t="s">
        <v>42</v>
      </c>
      <c r="D48" s="5"/>
      <c r="E48" s="46" t="s">
        <v>43</v>
      </c>
      <c r="F48" s="5"/>
      <c r="G48" s="45" t="s">
        <v>45</v>
      </c>
      <c r="H48" s="45"/>
      <c r="I48" s="5"/>
      <c r="J48" s="21"/>
      <c r="K48" s="46" t="str">
        <f>IF(SUM(N37:N42)&lt;80.5,"",IF(AND(SUM(N37:N42)&gt;=80.5,(SUM(N37:N42)&lt;105.5)),"PSA 1",IF(AND(SUM(N37:N42)&gt;=105.5,(SUM(N37:N42)&lt;118.5)),"PSA 2",IF(AND(SUM(N37:N42)&gt;=118.5,(SUM(N37:N42)&lt;125.5)),"PSA 3","STOPP"))))</f>
        <v/>
      </c>
      <c r="L48" s="9"/>
      <c r="M48" s="9"/>
      <c r="N48" s="40" t="s">
        <v>44</v>
      </c>
      <c r="O48" s="11"/>
    </row>
    <row r="49" spans="2:15" s="35" customFormat="1" ht="6" customHeight="1">
      <c r="B49" s="5"/>
      <c r="C49" s="5"/>
      <c r="D49" s="5"/>
      <c r="E49" s="5"/>
      <c r="F49" s="5"/>
      <c r="G49" s="47"/>
      <c r="H49" s="47"/>
      <c r="I49" s="5"/>
      <c r="J49" s="21"/>
      <c r="K49" s="9"/>
      <c r="L49" s="9"/>
      <c r="M49" s="9"/>
      <c r="N49" s="9"/>
      <c r="O49" s="11"/>
    </row>
    <row r="50" spans="2:15" s="35" customFormat="1" ht="36" customHeight="1">
      <c r="B50" s="47" t="s">
        <v>53</v>
      </c>
      <c r="C50" s="40"/>
      <c r="D50" s="5"/>
      <c r="E50" s="40"/>
      <c r="F50" s="5"/>
      <c r="G50" s="47" t="s">
        <v>55</v>
      </c>
      <c r="H50" s="47"/>
      <c r="I50" s="5"/>
      <c r="J50" s="21"/>
      <c r="K50" s="46" t="str">
        <f>IF(AND(N22&gt;20,N25&gt;18),"★","")</f>
        <v/>
      </c>
      <c r="L50" s="9"/>
      <c r="M50" s="9"/>
      <c r="N50" s="40" t="s">
        <v>41</v>
      </c>
      <c r="O50" s="11"/>
    </row>
    <row r="51" spans="2:15" ht="4" customHeight="1">
      <c r="J51" s="12"/>
      <c r="K51" s="13"/>
      <c r="L51" s="13"/>
      <c r="M51" s="13"/>
      <c r="N51" s="13"/>
      <c r="O51" s="14"/>
    </row>
    <row r="52" spans="2:15" s="35" customFormat="1" ht="10" customHeight="1"/>
    <row r="53" spans="2:15" ht="21" customHeight="1">
      <c r="B53" s="55" t="s">
        <v>64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17"/>
    </row>
    <row r="54" spans="2:15" ht="6" customHeight="1">
      <c r="B54" s="1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11"/>
    </row>
    <row r="55" spans="2:15" s="35" customFormat="1" ht="20" customHeight="1">
      <c r="B55" s="53" t="s">
        <v>46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1"/>
    </row>
    <row r="56" spans="2:15" ht="41" customHeight="1">
      <c r="B56" s="57" t="s">
        <v>59</v>
      </c>
      <c r="C56" s="58"/>
      <c r="D56" s="58"/>
      <c r="E56" s="58"/>
      <c r="F56" s="58"/>
      <c r="G56" s="50" t="s">
        <v>61</v>
      </c>
      <c r="H56" s="58" t="s">
        <v>58</v>
      </c>
      <c r="I56" s="58"/>
      <c r="J56" s="58"/>
      <c r="K56" s="58"/>
      <c r="L56" s="58"/>
      <c r="M56" s="58"/>
      <c r="N56" s="58"/>
      <c r="O56" s="59"/>
    </row>
    <row r="59" spans="2:15" ht="18">
      <c r="B59" s="54" t="s">
        <v>60</v>
      </c>
    </row>
  </sheetData>
  <mergeCells count="65">
    <mergeCell ref="J7:O8"/>
    <mergeCell ref="B7:B8"/>
    <mergeCell ref="C7:F7"/>
    <mergeCell ref="G7:H8"/>
    <mergeCell ref="C10:C11"/>
    <mergeCell ref="D10:D11"/>
    <mergeCell ref="E10:E11"/>
    <mergeCell ref="F10:F11"/>
    <mergeCell ref="G10:G11"/>
    <mergeCell ref="B10:B12"/>
    <mergeCell ref="C12:G12"/>
    <mergeCell ref="N22:N23"/>
    <mergeCell ref="G25:H26"/>
    <mergeCell ref="M25:M26"/>
    <mergeCell ref="N25:N26"/>
    <mergeCell ref="G19:H19"/>
    <mergeCell ref="N18:N19"/>
    <mergeCell ref="M22:M23"/>
    <mergeCell ref="B22:B23"/>
    <mergeCell ref="C22:C23"/>
    <mergeCell ref="D22:D23"/>
    <mergeCell ref="E22:E23"/>
    <mergeCell ref="G22:H23"/>
    <mergeCell ref="F22:F23"/>
    <mergeCell ref="B25:B26"/>
    <mergeCell ref="C25:C26"/>
    <mergeCell ref="D25:D26"/>
    <mergeCell ref="E25:E26"/>
    <mergeCell ref="F25:F26"/>
    <mergeCell ref="M31:M32"/>
    <mergeCell ref="N31:N32"/>
    <mergeCell ref="B28:B29"/>
    <mergeCell ref="M28:M29"/>
    <mergeCell ref="N28:N29"/>
    <mergeCell ref="C28:C29"/>
    <mergeCell ref="D28:D29"/>
    <mergeCell ref="E28:E29"/>
    <mergeCell ref="F28:F29"/>
    <mergeCell ref="G28:H29"/>
    <mergeCell ref="B31:B32"/>
    <mergeCell ref="C31:C32"/>
    <mergeCell ref="D31:D32"/>
    <mergeCell ref="E31:E32"/>
    <mergeCell ref="F31:F32"/>
    <mergeCell ref="G31:H32"/>
    <mergeCell ref="C16:G16"/>
    <mergeCell ref="C17:G17"/>
    <mergeCell ref="B14:B17"/>
    <mergeCell ref="C14:C15"/>
    <mergeCell ref="D14:D15"/>
    <mergeCell ref="E14:E15"/>
    <mergeCell ref="F14:F15"/>
    <mergeCell ref="G14:G15"/>
    <mergeCell ref="B53:N53"/>
    <mergeCell ref="B56:F56"/>
    <mergeCell ref="H56:O56"/>
    <mergeCell ref="M34:M35"/>
    <mergeCell ref="N34:N35"/>
    <mergeCell ref="B34:B35"/>
    <mergeCell ref="C34:C35"/>
    <mergeCell ref="D34:D35"/>
    <mergeCell ref="E34:E35"/>
    <mergeCell ref="F34:F35"/>
    <mergeCell ref="G34:H35"/>
    <mergeCell ref="G37:H37"/>
  </mergeCells>
  <phoneticPr fontId="3" type="noConversion"/>
  <conditionalFormatting sqref="K50">
    <cfRule type="containsText" dxfId="4" priority="12" operator="containsText" text="★">
      <formula>NOT(ISERROR(SEARCH("★",K50)))</formula>
    </cfRule>
  </conditionalFormatting>
  <conditionalFormatting sqref="K46">
    <cfRule type="containsText" dxfId="3" priority="4" operator="containsText" text="STOPP !">
      <formula>NOT(ISERROR(SEARCH("STOPP !",K46)))</formula>
    </cfRule>
  </conditionalFormatting>
  <conditionalFormatting sqref="K48">
    <cfRule type="containsText" dxfId="2" priority="1" operator="containsText" text="PSA 1">
      <formula>NOT(ISERROR(SEARCH("PSA 1",K48)))</formula>
    </cfRule>
    <cfRule type="containsText" dxfId="1" priority="2" operator="containsText" text="PSA 2">
      <formula>NOT(ISERROR(SEARCH("PSA 2",K48)))</formula>
    </cfRule>
    <cfRule type="containsText" dxfId="0" priority="3" operator="containsText" text="PSA 3">
      <formula>NOT(ISERROR(SEARCH("PSA 3",K48)))</formula>
    </cfRule>
  </conditionalFormatting>
  <pageMargins left="0.59055118110236227" right="0.25" top="0.75000000000000011" bottom="0.75000000000000011" header="0.30000000000000004" footer="0.30000000000000004"/>
  <pageSetup paperSize="9" scale="60" orientation="portrait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Hansueli Homberger</dc:creator>
  <cp:lastModifiedBy>Hansueli Homberger</cp:lastModifiedBy>
  <cp:lastPrinted>2013-06-14T13:33:06Z</cp:lastPrinted>
  <dcterms:created xsi:type="dcterms:W3CDTF">2013-03-15T09:40:46Z</dcterms:created>
  <dcterms:modified xsi:type="dcterms:W3CDTF">2013-07-30T20:39:17Z</dcterms:modified>
</cp:coreProperties>
</file>